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<sst xmlns="http://schemas.openxmlformats.org/spreadsheetml/2006/main" count="145" uniqueCount="140">
  <si>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</si>
  <si>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</si>
  <si>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</si>
  <si>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</si>
  <si>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</si>
  <si>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</si>
  <si>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</si>
  <si>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</si>
  <si>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</si>
  <si>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</si>
  <si>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</si>
  <si>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</si>
  <si>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</si>
  <si>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</si>
  <si>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</si>
  <si>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</si>
  <si>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</si>
  <si>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</si>
  <si>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</si>
  <si>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</si>
  <si>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</si>
  <si>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</si>
  <si>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</si>
  <si>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</si>
  <si>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</si>
  <si>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</si>
  <si>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</si>
  <si>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</si>
  <si>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</si>
  <si>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</si>
  <si>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</si>
  <si>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</si>
  <si>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</si>
  <si>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</si>
  <si>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</si>
  <si>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</si>
  <si>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</si>
  <si>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</si>
  <si>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</si>
  <si>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</si>
  <si>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</si>
  <si>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</si>
  <si>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</si>
  <si>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</si>
  <si>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</si>
  <si>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</si>
  <si>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</si>
  <si>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</si>
  <si>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</si>
  <si>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</si>
  <si>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</si>
  <si>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</si>
  <si>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</si>
  <si>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</si>
  <si>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</si>
  <si>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</si>
  <si>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</si>
  <si>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</si>
  <si>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</si>
  <si>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</si>
  <si>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</si>
  <si>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</si>
  <si>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</si>
  <si>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</si>
  <si>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</si>
  <si>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</si>
  <si>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</si>
  <si>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</si>
  <si>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</si>
  <si>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</si>
  <si>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</si>
  <si>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</si>
  <si>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</si>
  <si>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</si>
  <si>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</si>
  <si>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</si>
  <si>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</si>
  <si>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</si>
  <si>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</si>
  <si>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</si>
  <si>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</si>
  <si>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</si>
  <si>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</si>
  <si>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</si>
  <si>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</si>
  <si>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</si>
  <si>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</si>
  <si>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</si>
  <si>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</si>
  <si>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</si>
  <si>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2016 год</t>
  </si>
  <si>
    <t>Раздел, подраздел</t>
  </si>
  <si>
    <t>от                                                      №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</si>
  <si>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</si>
  <si>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</si>
  <si>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</si>
  <si>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</si>
  <si>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</si>
  <si>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</si>
  <si>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</si>
  <si>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</si>
  <si>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</si>
  <si>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</si>
  <si>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</si>
  <si>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</si>
  <si>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</si>
  <si>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</si>
  <si>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</si>
  <si>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</si>
  <si>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</si>
  <si>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</si>
  <si>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</si>
  <si>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</si>
  <si>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</si>
  <si>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</si>
  <si>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</si>
  <si>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</si>
  <si>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</si>
  <si>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</si>
  <si>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</si>
  <si>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</si>
  <si>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</si>
  <si>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</si>
  <si>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</si>
  <si>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</si>
  <si>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</si>
  <si>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</si>
  <si>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</si>
  <si>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</si>
  <si>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</si>
  <si>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</si>
  <si>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</si>
  <si>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к Решению районного Совета депутатов о внесении изменений в решение "О районном бюджете на 2015 год и на плановый период 2016 и 2017 год"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</si>
  <si>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</si>
  <si>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</si>
  <si>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</si>
  <si>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Судебная система</t>
  </si>
  <si>
    <t>0105</t>
  </si>
  <si>
    <t>43</t>
  </si>
  <si>
    <t>Приложение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</si>
</sst>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80" zoomScaleNormal="80" zoomScaleSheetLayoutView="100" zoomScalePageLayoutView="0" workbookViewId="0" topLeftCell="A37">
      <selection activeCell="F48" sqref="F48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9" t="s">
        <v>139</v>
      </c>
      <c r="E1" s="29"/>
      <c r="F1" s="29"/>
    </row>
    <row r="2" spans="1:6" ht="63.75" customHeight="1">
      <c r="A2" s="2"/>
      <c r="C2" s="1"/>
      <c r="D2" s="30" t="s">
        <v>132</v>
      </c>
      <c r="E2" s="30"/>
      <c r="F2" s="30"/>
    </row>
    <row r="3" spans="4:6" ht="15.75">
      <c r="D3" s="21" t="s">
        <v>92</v>
      </c>
      <c r="E3" s="21"/>
      <c r="F3" s="21"/>
    </row>
    <row r="4" spans="4:6" ht="15.75">
      <c r="D4" s="20"/>
      <c r="E4" s="20"/>
      <c r="F4" s="20"/>
    </row>
    <row r="5" spans="1:6" ht="56.25" customHeight="1">
      <c r="A5" s="26" t="s">
        <v>133</v>
      </c>
      <c r="B5" s="26"/>
      <c r="C5" s="26"/>
      <c r="D5" s="26"/>
      <c r="E5" s="26"/>
      <c r="F5" s="26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91</v>
      </c>
      <c r="D8" s="10" t="s">
        <v>134</v>
      </c>
      <c r="E8" s="10" t="s">
        <v>90</v>
      </c>
      <c r="F8" s="10" t="s">
        <v>135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32365.939999999995</v>
      </c>
      <c r="E10" s="22">
        <f>E11+E12+E13+E15+E16+E17+E14</f>
        <v>24001.72</v>
      </c>
      <c r="F10" s="22">
        <f>F11+F12+F13+F15+F16+F17+F14</f>
        <v>23667.960000000003</v>
      </c>
    </row>
    <row r="11" spans="1:6" ht="63">
      <c r="A11" s="13" t="s">
        <v>1</v>
      </c>
      <c r="B11" s="14" t="s">
        <v>77</v>
      </c>
      <c r="C11" s="19" t="s">
        <v>4</v>
      </c>
      <c r="D11" s="22">
        <v>1095</v>
      </c>
      <c r="E11" s="22">
        <f>963.6-8.1</f>
        <v>955.5</v>
      </c>
      <c r="F11" s="22">
        <f>967.5+2.8+1</f>
        <v>971.3</v>
      </c>
    </row>
    <row r="12" spans="1:6" ht="79.5" customHeight="1">
      <c r="A12" s="13" t="s">
        <v>3</v>
      </c>
      <c r="B12" s="14" t="s">
        <v>5</v>
      </c>
      <c r="C12" s="19" t="s">
        <v>7</v>
      </c>
      <c r="D12" s="22">
        <v>932.67</v>
      </c>
      <c r="E12" s="22">
        <v>932.67</v>
      </c>
      <c r="F12" s="22">
        <v>932.67</v>
      </c>
    </row>
    <row r="13" spans="1:6" ht="94.5">
      <c r="A13" s="11" t="s">
        <v>6</v>
      </c>
      <c r="B13" s="14" t="s">
        <v>8</v>
      </c>
      <c r="C13" s="19" t="s">
        <v>10</v>
      </c>
      <c r="D13" s="22">
        <f>21287.1-300</f>
        <v>20987.1</v>
      </c>
      <c r="E13" s="22">
        <f>15029.48-1980</f>
        <v>13049.48</v>
      </c>
      <c r="F13" s="22">
        <f>14596.86-1850</f>
        <v>12746.86</v>
      </c>
    </row>
    <row r="14" spans="1:6" ht="15.75">
      <c r="A14" s="11" t="s">
        <v>9</v>
      </c>
      <c r="B14" s="14" t="s">
        <v>136</v>
      </c>
      <c r="C14" s="19" t="s">
        <v>137</v>
      </c>
      <c r="D14" s="22">
        <v>0</v>
      </c>
      <c r="E14" s="22">
        <v>4.9</v>
      </c>
      <c r="F14" s="22">
        <v>0</v>
      </c>
    </row>
    <row r="15" spans="1:6" ht="78.75">
      <c r="A15" s="13" t="s">
        <v>93</v>
      </c>
      <c r="B15" s="14" t="s">
        <v>11</v>
      </c>
      <c r="C15" s="19" t="s">
        <v>12</v>
      </c>
      <c r="D15" s="22">
        <v>4592.57</v>
      </c>
      <c r="E15" s="22">
        <v>4309.97</v>
      </c>
      <c r="F15" s="22">
        <v>4331.93</v>
      </c>
    </row>
    <row r="16" spans="1:6" ht="15.75">
      <c r="A16" s="13" t="s">
        <v>94</v>
      </c>
      <c r="B16" s="14" t="s">
        <v>13</v>
      </c>
      <c r="C16" s="19" t="s">
        <v>14</v>
      </c>
      <c r="D16" s="22">
        <v>500</v>
      </c>
      <c r="E16" s="22">
        <v>500</v>
      </c>
      <c r="F16" s="22">
        <v>500</v>
      </c>
    </row>
    <row r="17" spans="1:6" ht="15.75" customHeight="1">
      <c r="A17" s="11" t="s">
        <v>95</v>
      </c>
      <c r="B17" s="14" t="s">
        <v>15</v>
      </c>
      <c r="C17" s="19" t="s">
        <v>16</v>
      </c>
      <c r="D17" s="22">
        <f>4235.9+22.7</f>
        <v>4258.599999999999</v>
      </c>
      <c r="E17" s="22">
        <f>4225.7+23.5</f>
        <v>4249.2</v>
      </c>
      <c r="F17" s="22">
        <f>4161.7+23.5</f>
        <v>4185.2</v>
      </c>
    </row>
    <row r="18" spans="1:6" ht="15.75">
      <c r="A18" s="13" t="s">
        <v>96</v>
      </c>
      <c r="B18" s="14" t="s">
        <v>78</v>
      </c>
      <c r="C18" s="19" t="s">
        <v>17</v>
      </c>
      <c r="D18" s="22">
        <f>D19</f>
        <v>668.9</v>
      </c>
      <c r="E18" s="22">
        <f>E19</f>
        <v>672.8</v>
      </c>
      <c r="F18" s="22">
        <f>F19</f>
        <v>633.8</v>
      </c>
    </row>
    <row r="19" spans="1:6" ht="31.5">
      <c r="A19" s="13" t="s">
        <v>97</v>
      </c>
      <c r="B19" s="14" t="s">
        <v>18</v>
      </c>
      <c r="C19" s="19" t="s">
        <v>19</v>
      </c>
      <c r="D19" s="22">
        <v>668.9</v>
      </c>
      <c r="E19" s="22">
        <v>672.8</v>
      </c>
      <c r="F19" s="22">
        <v>633.8</v>
      </c>
    </row>
    <row r="20" spans="1:6" ht="46.5" customHeight="1">
      <c r="A20" s="11" t="s">
        <v>98</v>
      </c>
      <c r="B20" s="14" t="s">
        <v>79</v>
      </c>
      <c r="C20" s="19" t="s">
        <v>20</v>
      </c>
      <c r="D20" s="22">
        <f>D21</f>
        <v>1672.2</v>
      </c>
      <c r="E20" s="22">
        <f>E21</f>
        <v>1600</v>
      </c>
      <c r="F20" s="22">
        <f>F21</f>
        <v>1600</v>
      </c>
    </row>
    <row r="21" spans="1:6" ht="63">
      <c r="A21" s="13" t="s">
        <v>99</v>
      </c>
      <c r="B21" s="14" t="s">
        <v>80</v>
      </c>
      <c r="C21" s="19" t="s">
        <v>21</v>
      </c>
      <c r="D21" s="22">
        <v>1672.2</v>
      </c>
      <c r="E21" s="22">
        <v>1600</v>
      </c>
      <c r="F21" s="22">
        <v>1600</v>
      </c>
    </row>
    <row r="22" spans="1:6" ht="15.75">
      <c r="A22" s="13" t="s">
        <v>100</v>
      </c>
      <c r="B22" s="14" t="s">
        <v>81</v>
      </c>
      <c r="C22" s="19" t="s">
        <v>22</v>
      </c>
      <c r="D22" s="22">
        <f>D23+D24+D25+D26</f>
        <v>6634.9</v>
      </c>
      <c r="E22" s="22">
        <f>E23+E24+E25+E26</f>
        <v>6397.400000000001</v>
      </c>
      <c r="F22" s="22">
        <f>F23+F24+F25+F26</f>
        <v>6588.599999999999</v>
      </c>
    </row>
    <row r="23" spans="1:6" ht="15.75">
      <c r="A23" s="11" t="s">
        <v>101</v>
      </c>
      <c r="B23" s="14" t="s">
        <v>23</v>
      </c>
      <c r="C23" s="19" t="s">
        <v>24</v>
      </c>
      <c r="D23" s="22">
        <v>2062.8</v>
      </c>
      <c r="E23" s="22">
        <v>2122.4</v>
      </c>
      <c r="F23" s="22">
        <v>2122.4</v>
      </c>
    </row>
    <row r="24" spans="1:6" ht="15.75">
      <c r="A24" s="13" t="s">
        <v>102</v>
      </c>
      <c r="B24" s="14" t="s">
        <v>25</v>
      </c>
      <c r="C24" s="19" t="s">
        <v>26</v>
      </c>
      <c r="D24" s="22">
        <v>4348.4</v>
      </c>
      <c r="E24" s="22">
        <v>4041.9</v>
      </c>
      <c r="F24" s="22">
        <v>4244</v>
      </c>
    </row>
    <row r="25" spans="1:6" ht="31.5">
      <c r="A25" s="13" t="s">
        <v>103</v>
      </c>
      <c r="B25" s="14" t="s">
        <v>27</v>
      </c>
      <c r="C25" s="19" t="s">
        <v>28</v>
      </c>
      <c r="D25" s="22">
        <v>58.7</v>
      </c>
      <c r="E25" s="22">
        <v>68.1</v>
      </c>
      <c r="F25" s="22">
        <v>57.2</v>
      </c>
    </row>
    <row r="26" spans="1:6" ht="31.5">
      <c r="A26" s="11" t="s">
        <v>104</v>
      </c>
      <c r="B26" s="14" t="s">
        <v>29</v>
      </c>
      <c r="C26" s="19" t="s">
        <v>30</v>
      </c>
      <c r="D26" s="22">
        <v>165</v>
      </c>
      <c r="E26" s="22">
        <v>165</v>
      </c>
      <c r="F26" s="22">
        <v>165</v>
      </c>
    </row>
    <row r="27" spans="1:6" ht="31.5">
      <c r="A27" s="13" t="s">
        <v>105</v>
      </c>
      <c r="B27" s="14" t="s">
        <v>82</v>
      </c>
      <c r="C27" s="19" t="s">
        <v>31</v>
      </c>
      <c r="D27" s="22">
        <f>D28+D29</f>
        <v>2026.3000000000002</v>
      </c>
      <c r="E27" s="22">
        <f>E28+E29</f>
        <v>3995.7</v>
      </c>
      <c r="F27" s="22">
        <f>F28+F29</f>
        <v>4696.7</v>
      </c>
    </row>
    <row r="28" spans="1:6" ht="15.75">
      <c r="A28" s="13" t="s">
        <v>106</v>
      </c>
      <c r="B28" s="14" t="s">
        <v>32</v>
      </c>
      <c r="C28" s="19" t="s">
        <v>33</v>
      </c>
      <c r="D28" s="22">
        <f>1342.7+300</f>
        <v>1642.7</v>
      </c>
      <c r="E28" s="22">
        <f>1342.7+1980</f>
        <v>3322.7</v>
      </c>
      <c r="F28" s="22">
        <f>1342.7+1850</f>
        <v>3192.7</v>
      </c>
    </row>
    <row r="29" spans="1:6" ht="31.5">
      <c r="A29" s="11" t="s">
        <v>107</v>
      </c>
      <c r="B29" s="14" t="s">
        <v>34</v>
      </c>
      <c r="C29" s="19" t="s">
        <v>35</v>
      </c>
      <c r="D29" s="22">
        <v>383.6</v>
      </c>
      <c r="E29" s="22">
        <v>673</v>
      </c>
      <c r="F29" s="22">
        <v>1504</v>
      </c>
    </row>
    <row r="30" spans="1:6" ht="15.75">
      <c r="A30" s="13" t="s">
        <v>108</v>
      </c>
      <c r="B30" s="14" t="s">
        <v>83</v>
      </c>
      <c r="C30" s="19" t="s">
        <v>36</v>
      </c>
      <c r="D30" s="22">
        <f>D31+D32+D33+D34</f>
        <v>188404.22</v>
      </c>
      <c r="E30" s="22">
        <f>E31+E32+E33+E34</f>
        <v>181041.78999999995</v>
      </c>
      <c r="F30" s="22">
        <f>F31+F32+F33+F34</f>
        <v>181441.96000000002</v>
      </c>
    </row>
    <row r="31" spans="1:6" ht="19.5" customHeight="1">
      <c r="A31" s="13" t="s">
        <v>109</v>
      </c>
      <c r="B31" s="14" t="s">
        <v>37</v>
      </c>
      <c r="C31" s="19" t="s">
        <v>38</v>
      </c>
      <c r="D31" s="22">
        <v>20401.51</v>
      </c>
      <c r="E31" s="22">
        <v>19367.11</v>
      </c>
      <c r="F31" s="22">
        <v>19490.15</v>
      </c>
    </row>
    <row r="32" spans="1:6" ht="15" customHeight="1">
      <c r="A32" s="11" t="s">
        <v>110</v>
      </c>
      <c r="B32" s="14" t="s">
        <v>39</v>
      </c>
      <c r="C32" s="19" t="s">
        <v>40</v>
      </c>
      <c r="D32" s="22">
        <f>146001.16+4777.9</f>
        <v>150779.06</v>
      </c>
      <c r="E32" s="22">
        <f>141197.3+4675.3</f>
        <v>145872.59999999998</v>
      </c>
      <c r="F32" s="22">
        <f>141554.13+4508.7</f>
        <v>146062.83000000002</v>
      </c>
    </row>
    <row r="33" spans="1:6" ht="31.5">
      <c r="A33" s="13" t="s">
        <v>111</v>
      </c>
      <c r="B33" s="14" t="s">
        <v>41</v>
      </c>
      <c r="C33" s="19" t="s">
        <v>42</v>
      </c>
      <c r="D33" s="22">
        <f>753.5+1305.35</f>
        <v>2058.85</v>
      </c>
      <c r="E33" s="22">
        <f>415+1299.09</f>
        <v>1714.09</v>
      </c>
      <c r="F33" s="22">
        <f>415+1301.56</f>
        <v>1716.56</v>
      </c>
    </row>
    <row r="34" spans="1:6" ht="31.5">
      <c r="A34" s="13" t="s">
        <v>112</v>
      </c>
      <c r="B34" s="14" t="s">
        <v>43</v>
      </c>
      <c r="C34" s="19" t="s">
        <v>44</v>
      </c>
      <c r="D34" s="22">
        <v>15164.8</v>
      </c>
      <c r="E34" s="22">
        <v>14087.99</v>
      </c>
      <c r="F34" s="22">
        <v>14172.42</v>
      </c>
    </row>
    <row r="35" spans="1:6" ht="15.75">
      <c r="A35" s="11" t="s">
        <v>113</v>
      </c>
      <c r="B35" s="14" t="s">
        <v>84</v>
      </c>
      <c r="C35" s="19" t="s">
        <v>45</v>
      </c>
      <c r="D35" s="22">
        <f>D36+D37</f>
        <v>30958.59</v>
      </c>
      <c r="E35" s="22">
        <f>E36+E37</f>
        <v>29925.93</v>
      </c>
      <c r="F35" s="22">
        <f>F36+F37</f>
        <v>30208.32</v>
      </c>
    </row>
    <row r="36" spans="1:6" ht="15.75">
      <c r="A36" s="13" t="s">
        <v>114</v>
      </c>
      <c r="B36" s="14" t="s">
        <v>46</v>
      </c>
      <c r="C36" s="19" t="s">
        <v>47</v>
      </c>
      <c r="D36" s="22">
        <v>27087.59</v>
      </c>
      <c r="E36" s="22">
        <v>27414.35</v>
      </c>
      <c r="F36" s="22">
        <v>27459.95</v>
      </c>
    </row>
    <row r="37" spans="1:6" ht="31.5">
      <c r="A37" s="13" t="s">
        <v>115</v>
      </c>
      <c r="B37" s="14" t="s">
        <v>48</v>
      </c>
      <c r="C37" s="19" t="s">
        <v>49</v>
      </c>
      <c r="D37" s="22">
        <v>3871</v>
      </c>
      <c r="E37" s="22">
        <v>2511.58</v>
      </c>
      <c r="F37" s="22">
        <v>2748.37</v>
      </c>
    </row>
    <row r="38" spans="1:6" ht="15.75">
      <c r="A38" s="11" t="s">
        <v>116</v>
      </c>
      <c r="B38" s="14" t="s">
        <v>85</v>
      </c>
      <c r="C38" s="19" t="s">
        <v>50</v>
      </c>
      <c r="D38" s="22">
        <f>D39</f>
        <v>89.6</v>
      </c>
      <c r="E38" s="22">
        <f>E39</f>
        <v>89.6</v>
      </c>
      <c r="F38" s="22">
        <f>F39</f>
        <v>89.6</v>
      </c>
    </row>
    <row r="39" spans="1:6" ht="31.5">
      <c r="A39" s="13" t="s">
        <v>117</v>
      </c>
      <c r="B39" s="14" t="s">
        <v>86</v>
      </c>
      <c r="C39" s="19" t="s">
        <v>51</v>
      </c>
      <c r="D39" s="22">
        <v>89.6</v>
      </c>
      <c r="E39" s="22">
        <v>89.6</v>
      </c>
      <c r="F39" s="22">
        <v>89.6</v>
      </c>
    </row>
    <row r="40" spans="1:6" ht="15.75">
      <c r="A40" s="13" t="s">
        <v>118</v>
      </c>
      <c r="B40" s="14" t="s">
        <v>87</v>
      </c>
      <c r="C40" s="19" t="s">
        <v>52</v>
      </c>
      <c r="D40" s="22">
        <f>D41+D42+D43+D44+D45</f>
        <v>20650.3</v>
      </c>
      <c r="E40" s="22">
        <f>E41+E42+E43+E44+E45</f>
        <v>19012.699999999997</v>
      </c>
      <c r="F40" s="22">
        <f>F41+F42+F43+F44+F45</f>
        <v>19873.7</v>
      </c>
    </row>
    <row r="41" spans="1:6" ht="15.75">
      <c r="A41" s="11" t="s">
        <v>119</v>
      </c>
      <c r="B41" s="14" t="s">
        <v>53</v>
      </c>
      <c r="C41" s="19" t="s">
        <v>54</v>
      </c>
      <c r="D41" s="22">
        <v>144</v>
      </c>
      <c r="E41" s="22">
        <v>144</v>
      </c>
      <c r="F41" s="22">
        <v>144</v>
      </c>
    </row>
    <row r="42" spans="1:6" ht="19.5" customHeight="1">
      <c r="A42" s="13" t="s">
        <v>120</v>
      </c>
      <c r="B42" s="14" t="s">
        <v>55</v>
      </c>
      <c r="C42" s="19" t="s">
        <v>56</v>
      </c>
      <c r="D42" s="22">
        <v>9793.8</v>
      </c>
      <c r="E42" s="22">
        <v>9793.8</v>
      </c>
      <c r="F42" s="22">
        <v>9793.8</v>
      </c>
    </row>
    <row r="43" spans="1:6" ht="15.75">
      <c r="A43" s="13" t="s">
        <v>121</v>
      </c>
      <c r="B43" s="14" t="s">
        <v>57</v>
      </c>
      <c r="C43" s="19" t="s">
        <v>58</v>
      </c>
      <c r="D43" s="22">
        <f>57+450+4395.8</f>
        <v>4902.8</v>
      </c>
      <c r="E43" s="22">
        <f>57+450+4395.8</f>
        <v>4902.8</v>
      </c>
      <c r="F43" s="22">
        <f>57+450+4395.8</f>
        <v>4902.8</v>
      </c>
    </row>
    <row r="44" spans="1:6" ht="15.75">
      <c r="A44" s="11" t="s">
        <v>122</v>
      </c>
      <c r="B44" s="14" t="s">
        <v>59</v>
      </c>
      <c r="C44" s="19" t="s">
        <v>60</v>
      </c>
      <c r="D44" s="22">
        <v>3021</v>
      </c>
      <c r="E44" s="22">
        <v>1298.9</v>
      </c>
      <c r="F44" s="22">
        <v>2159.9</v>
      </c>
    </row>
    <row r="45" spans="1:6" ht="31.5">
      <c r="A45" s="13" t="s">
        <v>123</v>
      </c>
      <c r="B45" s="14" t="s">
        <v>61</v>
      </c>
      <c r="C45" s="19" t="s">
        <v>62</v>
      </c>
      <c r="D45" s="22">
        <v>2788.7</v>
      </c>
      <c r="E45" s="22">
        <v>2873.2</v>
      </c>
      <c r="F45" s="22">
        <v>2873.2</v>
      </c>
    </row>
    <row r="46" spans="1:6" ht="31.5">
      <c r="A46" s="13" t="s">
        <v>124</v>
      </c>
      <c r="B46" s="14" t="s">
        <v>88</v>
      </c>
      <c r="C46" s="19" t="s">
        <v>63</v>
      </c>
      <c r="D46" s="22">
        <f>D47</f>
        <v>245</v>
      </c>
      <c r="E46" s="22">
        <f>E47</f>
        <v>245</v>
      </c>
      <c r="F46" s="22">
        <f>F47</f>
        <v>245</v>
      </c>
    </row>
    <row r="47" spans="1:6" ht="15.75">
      <c r="A47" s="11" t="s">
        <v>125</v>
      </c>
      <c r="B47" s="14" t="s">
        <v>64</v>
      </c>
      <c r="C47" s="19" t="s">
        <v>65</v>
      </c>
      <c r="D47" s="22">
        <v>245</v>
      </c>
      <c r="E47" s="22">
        <v>245</v>
      </c>
      <c r="F47" s="22">
        <v>245</v>
      </c>
    </row>
    <row r="48" spans="1:6" ht="94.5">
      <c r="A48" s="13" t="s">
        <v>126</v>
      </c>
      <c r="B48" s="14" t="s">
        <v>89</v>
      </c>
      <c r="C48" s="19" t="s">
        <v>66</v>
      </c>
      <c r="D48" s="22">
        <f>D49+D50+D51</f>
        <v>36387.19</v>
      </c>
      <c r="E48" s="22">
        <f>E49+E50</f>
        <v>33843.8</v>
      </c>
      <c r="F48" s="22">
        <f>F49+F50</f>
        <v>33843.8</v>
      </c>
    </row>
    <row r="49" spans="1:6" ht="20.25" customHeight="1">
      <c r="A49" s="13" t="s">
        <v>127</v>
      </c>
      <c r="B49" s="14" t="s">
        <v>72</v>
      </c>
      <c r="C49" s="19" t="s">
        <v>73</v>
      </c>
      <c r="D49" s="22">
        <v>20372.81</v>
      </c>
      <c r="E49" s="22">
        <v>19398.71</v>
      </c>
      <c r="F49" s="22">
        <v>19398.71</v>
      </c>
    </row>
    <row r="50" spans="1:6" ht="15.75">
      <c r="A50" s="11" t="s">
        <v>128</v>
      </c>
      <c r="B50" s="14" t="s">
        <v>74</v>
      </c>
      <c r="C50" s="19" t="s">
        <v>75</v>
      </c>
      <c r="D50" s="22">
        <v>16014.38</v>
      </c>
      <c r="E50" s="22">
        <v>14445.09</v>
      </c>
      <c r="F50" s="22">
        <v>14445.09</v>
      </c>
    </row>
    <row r="51" spans="1:6" ht="36.75" customHeight="1">
      <c r="A51" s="11" t="s">
        <v>131</v>
      </c>
      <c r="B51" s="23" t="s">
        <v>129</v>
      </c>
      <c r="C51" s="19" t="s">
        <v>130</v>
      </c>
      <c r="D51" s="22">
        <v>0</v>
      </c>
      <c r="E51" s="22">
        <v>0</v>
      </c>
      <c r="F51" s="22">
        <v>0</v>
      </c>
    </row>
    <row r="52" spans="1:6" ht="33" customHeight="1">
      <c r="A52" s="13" t="s">
        <v>138</v>
      </c>
      <c r="B52" s="14" t="s">
        <v>71</v>
      </c>
      <c r="C52" s="19"/>
      <c r="D52" s="22"/>
      <c r="E52" s="22">
        <v>5721.25</v>
      </c>
      <c r="F52" s="22">
        <v>10105.17</v>
      </c>
    </row>
    <row r="53" spans="1:6" ht="15.75">
      <c r="A53" s="27" t="s">
        <v>67</v>
      </c>
      <c r="B53" s="28"/>
      <c r="C53" s="24"/>
      <c r="D53" s="25">
        <f>D10+D18+D20+D22+D27+D30+D35+D38+D40+D46+D48</f>
        <v>320103.13999999996</v>
      </c>
      <c r="E53" s="25">
        <f>E10+E18+E20+E22+E27+E30+E35+E38+E40+E46+E48+E52</f>
        <v>306547.68999999994</v>
      </c>
      <c r="F53" s="25">
        <f>F10+F18+F20+F22+F27+F30+F35+F38+F40+F46+F48+F52</f>
        <v>312994.61</v>
      </c>
    </row>
  </sheetData>
  <sheetProtection/>
  <mergeCells count="4">
    <mergeCell ref="A5:F5"/>
    <mergeCell ref="A53:B53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2013-11-13T09:10:16Z</cp:lastPrinted>
  <dcterms:created xsi:type="dcterms:W3CDTF">2012-04-27T13:41:15Z</dcterms:created>
  <dcterms:modified xsi:type="dcterms:W3CDTF">2014-11-09T05:10:40Z</dcterms:modified>
  <cp:category/>
  <cp:version/>
  <cp:contentType/>
  <cp:contentStatus/>
</cp:coreProperties>
</file>